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2" windowWidth="22992" windowHeight="8868" firstSheet="18" activeTab="23"/>
  </bookViews>
  <sheets>
    <sheet name="январь 17" sheetId="1" r:id="rId1"/>
    <sheet name="январь_ТП" sheetId="2" r:id="rId2"/>
    <sheet name="февраль 17" sheetId="3" r:id="rId3"/>
    <sheet name="февраль_ТП" sheetId="4" r:id="rId4"/>
    <sheet name="март 17" sheetId="5" r:id="rId5"/>
    <sheet name="март_ТП" sheetId="6" r:id="rId6"/>
    <sheet name="апрель 17" sheetId="7" r:id="rId7"/>
    <sheet name="апрель_ТП" sheetId="8" r:id="rId8"/>
    <sheet name="май 17" sheetId="9" r:id="rId9"/>
    <sheet name="май_ТП" sheetId="10" r:id="rId10"/>
    <sheet name="июнь 17" sheetId="11" r:id="rId11"/>
    <sheet name="июнь_ТП" sheetId="12" r:id="rId12"/>
    <sheet name="июль 17" sheetId="13" r:id="rId13"/>
    <sheet name="июль_ТП" sheetId="14" r:id="rId14"/>
    <sheet name="август 17" sheetId="15" r:id="rId15"/>
    <sheet name="август_ТП" sheetId="16" r:id="rId16"/>
    <sheet name="сентябрь 17" sheetId="17" r:id="rId17"/>
    <sheet name="сентябрь_ТП" sheetId="18" r:id="rId18"/>
    <sheet name="октябрь 17" sheetId="19" r:id="rId19"/>
    <sheet name="октябрь_ТП" sheetId="20" r:id="rId20"/>
    <sheet name="ноябрь 17" sheetId="21" r:id="rId21"/>
    <sheet name="ноябрь_ТП" sheetId="22" r:id="rId22"/>
    <sheet name="декабрь 17" sheetId="23" r:id="rId23"/>
    <sheet name="декабрь_ТП" sheetId="24" r:id="rId24"/>
  </sheets>
  <externalReferences>
    <externalReference r:id="rId27"/>
    <externalReference r:id="rId28"/>
    <externalReference r:id="rId29"/>
  </externalReferences>
  <definedNames>
    <definedName name="checkCell_4">'[1]Договоры'!$E$18:$N$20</definedName>
    <definedName name="ExistContracts">'[1]Титульный'!$F$32</definedName>
    <definedName name="fil">'[1]Титульный'!$F$23</definedName>
    <definedName name="FinalConnectedLoad">'[1]Договоры'!$N$18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/>
</workbook>
</file>

<file path=xl/sharedStrings.xml><?xml version="1.0" encoding="utf-8"?>
<sst xmlns="http://schemas.openxmlformats.org/spreadsheetml/2006/main" count="930" uniqueCount="120">
  <si>
    <t>Информация о наличии (отсутствии) технической возможности доступа к регулируемым услугам  и о регистрации и ходе реализации заявок на технологическое присоединение к электрическим сетям</t>
  </si>
  <si>
    <t>ЗАО "Нерюнгринские районные электрические сети"</t>
  </si>
  <si>
    <t>№ п/п</t>
  </si>
  <si>
    <t>Наименование показателя</t>
  </si>
  <si>
    <t xml:space="preserve">Количество </t>
  </si>
  <si>
    <t>Необходимый объем мощности, кВт</t>
  </si>
  <si>
    <t>Мощность по  заключенным договорам, кВт</t>
  </si>
  <si>
    <t>Присоединенная мощность, кВт</t>
  </si>
  <si>
    <t>Объем отказа потребителя от мощности энергопринимающих устройств, кВт</t>
  </si>
  <si>
    <t>Объем свободной для технологического               присоединения потребителей                           трансформаторной мощности, кВт.,                     в том числе:</t>
  </si>
  <si>
    <t>по центрам питания 35 кВ и выше</t>
  </si>
  <si>
    <t>1</t>
  </si>
  <si>
    <t>2</t>
  </si>
  <si>
    <t>3</t>
  </si>
  <si>
    <t>4</t>
  </si>
  <si>
    <t>5</t>
  </si>
  <si>
    <t>6</t>
  </si>
  <si>
    <t>10</t>
  </si>
  <si>
    <t>11</t>
  </si>
  <si>
    <t>По состоянию на первое число месяца, факт</t>
  </si>
  <si>
    <t>Поданные заявки, шт.</t>
  </si>
  <si>
    <t>Заключенные договора, шт.</t>
  </si>
  <si>
    <t>Аннулированные заявки, шт.</t>
  </si>
  <si>
    <t>Выданные тех. условия, шт.</t>
  </si>
  <si>
    <t>Выполненные присоединения, шт.</t>
  </si>
  <si>
    <t>7</t>
  </si>
  <si>
    <t>Отказы в выполнении подключения, шт.</t>
  </si>
  <si>
    <t>Информация о заключенных договорах об осуществлении технологического присоединения к электрическим сетям</t>
  </si>
  <si>
    <t>Наименование организации-потребителя</t>
  </si>
  <si>
    <t>Номер договора</t>
  </si>
  <si>
    <t>Дата договора</t>
  </si>
  <si>
    <t>Дата окончания действия договора</t>
  </si>
  <si>
    <t>Стоимость договора с НДС, тыс. руб.</t>
  </si>
  <si>
    <t>Присоединяемая мощность, кВт</t>
  </si>
  <si>
    <t>Величина отказа потребителя от максимальной мощности, кВт *</t>
  </si>
  <si>
    <t>Дата, с которой максимальная мощность потребителя считается сниженной</t>
  </si>
  <si>
    <t>Присоединяемая мощность с учетом снижения мощности потребителя, кВт</t>
  </si>
  <si>
    <t>8</t>
  </si>
  <si>
    <t>9</t>
  </si>
  <si>
    <t>Всего</t>
  </si>
  <si>
    <t xml:space="preserve">по подстанциям и распределительным пунктам напряжением ниже 35 кВ </t>
  </si>
  <si>
    <t>14</t>
  </si>
  <si>
    <t>Наличие/ отсутствие возможности доступа</t>
  </si>
  <si>
    <t>12</t>
  </si>
  <si>
    <t>13</t>
  </si>
  <si>
    <t>январь  2017 г.</t>
  </si>
  <si>
    <t>февраль  2017 г.</t>
  </si>
  <si>
    <t>В январе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</si>
  <si>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В феврале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</si>
  <si>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март  2017 г.</t>
  </si>
  <si>
    <t>В марте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</si>
  <si>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Кушнир В.З.</t>
  </si>
  <si>
    <t>17.03.13-1</t>
  </si>
  <si>
    <t>29.03.2017</t>
  </si>
  <si>
    <t>01.01.2050</t>
  </si>
  <si>
    <t>апрель  2017 г.</t>
  </si>
  <si>
    <t>ИП Бабашов А.Х.о</t>
  </si>
  <si>
    <t>17.03.27-1</t>
  </si>
  <si>
    <t>07.04.2017</t>
  </si>
  <si>
    <t>В апреле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</si>
  <si>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май  2017 г.</t>
  </si>
  <si>
    <t>июнь  2017 г.</t>
  </si>
  <si>
    <t>Гусаков Л.А.</t>
  </si>
  <si>
    <t>17.05.19-1</t>
  </si>
  <si>
    <t>01.06.2017</t>
  </si>
  <si>
    <t>Кочунова Т.С.</t>
  </si>
  <si>
    <t>17.06.28-1</t>
  </si>
  <si>
    <t>29.05.2017</t>
  </si>
  <si>
    <t>В июне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</si>
  <si>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В мае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</si>
  <si>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июль  2017 г.</t>
  </si>
  <si>
    <t>ООО "Вариант"</t>
  </si>
  <si>
    <t>17.07.20-1</t>
  </si>
  <si>
    <t>24.07.2017</t>
  </si>
  <si>
    <t>В июле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</si>
  <si>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ВН</t>
  </si>
  <si>
    <t>СН1</t>
  </si>
  <si>
    <t>СН2</t>
  </si>
  <si>
    <t>НН</t>
  </si>
  <si>
    <t>август  2017 г.</t>
  </si>
  <si>
    <t>Шахабидинов С.М.</t>
  </si>
  <si>
    <t>17.08.04-1</t>
  </si>
  <si>
    <t>07.08.2017</t>
  </si>
  <si>
    <t>В августе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</si>
  <si>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Максимов А.П.</t>
  </si>
  <si>
    <t>17.08.16-1</t>
  </si>
  <si>
    <t>16.08.2017</t>
  </si>
  <si>
    <t>сентябрь  2017 г.</t>
  </si>
  <si>
    <t>ИП_Венедиктов</t>
  </si>
  <si>
    <t>Неумывака В.И.</t>
  </si>
  <si>
    <t>ООО "Строийиндустрия"</t>
  </si>
  <si>
    <t>17.09.04-1</t>
  </si>
  <si>
    <t>17.09.06-1</t>
  </si>
  <si>
    <t>17.09.08-1</t>
  </si>
  <si>
    <t>06.09.2017</t>
  </si>
  <si>
    <t>12.09.2017</t>
  </si>
  <si>
    <t>14.09.2017</t>
  </si>
  <si>
    <t>В сентябре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</si>
  <si>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октябрь  2017 г.</t>
  </si>
  <si>
    <t>Рябиченко В.А.</t>
  </si>
  <si>
    <t>17.10.18-1</t>
  </si>
  <si>
    <t>18.10.2017</t>
  </si>
  <si>
    <t>В октябре 2017 года не поступало заявок от лиц, намеревающихся перераспределить максимальную мощность принадлежащих им устройств в пользу иных лиц.</t>
  </si>
  <si>
    <t>ноябрь  2017 г.</t>
  </si>
  <si>
    <t>декабрь  2017 г.</t>
  </si>
  <si>
    <t>ООО "Восточный регион"</t>
  </si>
  <si>
    <t>17.11.20-1</t>
  </si>
  <si>
    <t>ИП_Кошуков А. А.</t>
  </si>
  <si>
    <t>17.11.27-1</t>
  </si>
  <si>
    <t>Намдаков Ц. Г.</t>
  </si>
  <si>
    <t>17.12.06-1</t>
  </si>
  <si>
    <t>ООО ПКФ "Вист"</t>
  </si>
  <si>
    <t>17.12.08-1</t>
  </si>
  <si>
    <t>АО "Ника"</t>
  </si>
  <si>
    <t>17.12.19-1</t>
  </si>
  <si>
    <t>08.12.2017</t>
  </si>
  <si>
    <t>11.12.2017</t>
  </si>
  <si>
    <t>10.12.2017</t>
  </si>
  <si>
    <t>28.12.2017</t>
  </si>
  <si>
    <t>В декабре 2017 года не поступало заявок от лиц, намеревающихся перераспределить максимальную мощность принадлежащих им устройств в пользу иных лиц.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</si>
</sst>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0.00"/>
    <numFmt numFmtId="173" formatCode="##\ ##0.00"/>
    <numFmt numFmtId="174" formatCode="###\ ##0.00"/>
    <numFmt numFmtId="175" formatCode="####\ ##0.00"/>
    <numFmt numFmtId="176" formatCode="#,##0.000"/>
    <numFmt numFmtId="177" formatCode="#,##0.0"/>
    <numFmt numFmtId="178" formatCode="#,##0.00&quot;р.&quot;;[Red]#,##0.00&quot;р.&quot;"/>
    <numFmt numFmtId="179" formatCode="#,##0.00;[Red]#,##0.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horizontal="center" wrapText="1"/>
      <protection/>
    </xf>
    <xf numFmtId="0" fontId="53" fillId="0" borderId="0" xfId="0" applyFont="1" applyFill="1" applyBorder="1" applyAlignment="1" applyProtection="1">
      <alignment vertical="top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/>
    </xf>
    <xf numFmtId="172" fontId="53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vertical="center" wrapText="1"/>
      <protection/>
    </xf>
    <xf numFmtId="0" fontId="8" fillId="0" borderId="0" xfId="55" applyFont="1" applyFill="1" applyAlignment="1" applyProtection="1">
      <alignment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/>
    </xf>
    <xf numFmtId="0" fontId="53" fillId="0" borderId="0" xfId="0" applyFont="1" applyBorder="1" applyAlignment="1" applyProtection="1">
      <alignment vertical="top"/>
      <protection/>
    </xf>
    <xf numFmtId="0" fontId="10" fillId="33" borderId="0" xfId="53" applyNumberFormat="1" applyFont="1" applyFill="1" applyBorder="1" applyAlignment="1" applyProtection="1">
      <alignment horizontal="center" wrapText="1"/>
      <protection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/>
      <protection/>
    </xf>
    <xf numFmtId="49" fontId="12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left" vertical="center" wrapText="1"/>
      <protection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172" fontId="54" fillId="0" borderId="10" xfId="5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top"/>
      <protection/>
    </xf>
    <xf numFmtId="0" fontId="3" fillId="0" borderId="0" xfId="56" applyFont="1" applyFill="1" applyAlignment="1" applyProtection="1">
      <alignment vertical="center" wrapText="1"/>
      <protection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49" fontId="5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8" applyNumberFormat="1" applyFont="1" applyFill="1" applyBorder="1" applyAlignment="1" applyProtection="1">
      <alignment horizontal="center" vertical="center" wrapText="1"/>
      <protection locked="0"/>
    </xf>
    <xf numFmtId="172" fontId="56" fillId="0" borderId="10" xfId="54" applyNumberFormat="1" applyFont="1" applyFill="1" applyBorder="1" applyAlignment="1" applyProtection="1">
      <alignment horizontal="center" vertical="center"/>
      <protection locked="0"/>
    </xf>
    <xf numFmtId="172" fontId="56" fillId="0" borderId="10" xfId="54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49" fontId="56" fillId="0" borderId="10" xfId="58" applyNumberFormat="1" applyFont="1" applyFill="1" applyBorder="1" applyAlignment="1" applyProtection="1">
      <alignment horizontal="left" vertical="center" wrapText="1"/>
      <protection locked="0"/>
    </xf>
    <xf numFmtId="18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52" fillId="0" borderId="0" xfId="53" applyNumberFormat="1" applyFont="1" applyFill="1" applyBorder="1" applyAlignment="1" applyProtection="1">
      <alignment horizontal="center" vertical="top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57" applyNumberFormat="1" applyFont="1" applyFill="1" applyBorder="1" applyAlignment="1" applyProtection="1">
      <alignment horizontal="center" vertical="center" wrapText="1"/>
      <protection/>
    </xf>
    <xf numFmtId="0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52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_Forma_1" xfId="54"/>
    <cellStyle name="Обычный_Forma_5 2" xfId="55"/>
    <cellStyle name="Обычный_Forma_5_Книга2" xfId="56"/>
    <cellStyle name="Обычный_JKH.OPEN.INFO.PRICE.VO_v4.0(10.02.11)" xfId="57"/>
    <cellStyle name="Обычный_ЖКУ_проект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5"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4290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4290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3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3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19075"/>
    <xdr:grpSp>
      <xdr:nvGrpSpPr>
        <xdr:cNvPr id="1" name="shCalendar" hidden="1"/>
        <xdr:cNvGrpSpPr>
          <a:grpSpLocks/>
        </xdr:cNvGrpSpPr>
      </xdr:nvGrpSpPr>
      <xdr:grpSpPr>
        <a:xfrm>
          <a:off x="8658225" y="2943225"/>
          <a:ext cx="190500" cy="219075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71450"/>
    <xdr:grpSp>
      <xdr:nvGrpSpPr>
        <xdr:cNvPr id="4" name="shCalendar" hidden="1"/>
        <xdr:cNvGrpSpPr>
          <a:grpSpLocks/>
        </xdr:cNvGrpSpPr>
      </xdr:nvGrpSpPr>
      <xdr:grpSpPr>
        <a:xfrm>
          <a:off x="3657600" y="29432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80975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71450"/>
    <xdr:grpSp>
      <xdr:nvGrpSpPr>
        <xdr:cNvPr id="10" name="shCalendar" hidden="1"/>
        <xdr:cNvGrpSpPr>
          <a:grpSpLocks/>
        </xdr:cNvGrpSpPr>
      </xdr:nvGrpSpPr>
      <xdr:grpSpPr>
        <a:xfrm>
          <a:off x="3657600" y="29432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66675</xdr:colOff>
      <xdr:row>11</xdr:row>
      <xdr:rowOff>0</xdr:rowOff>
    </xdr:from>
    <xdr:ext cx="190500" cy="219075"/>
    <xdr:grpSp>
      <xdr:nvGrpSpPr>
        <xdr:cNvPr id="13" name="shCalendar" hidden="1"/>
        <xdr:cNvGrpSpPr>
          <a:grpSpLocks/>
        </xdr:cNvGrpSpPr>
      </xdr:nvGrpSpPr>
      <xdr:grpSpPr>
        <a:xfrm>
          <a:off x="8658225" y="2943225"/>
          <a:ext cx="190500" cy="219075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71450"/>
    <xdr:grpSp>
      <xdr:nvGrpSpPr>
        <xdr:cNvPr id="16" name="shCalendar" hidden="1"/>
        <xdr:cNvGrpSpPr>
          <a:grpSpLocks/>
        </xdr:cNvGrpSpPr>
      </xdr:nvGrpSpPr>
      <xdr:grpSpPr>
        <a:xfrm>
          <a:off x="3657600" y="29432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71450"/>
    <xdr:grpSp>
      <xdr:nvGrpSpPr>
        <xdr:cNvPr id="19" name="shCalendar" hidden="1"/>
        <xdr:cNvGrpSpPr>
          <a:grpSpLocks/>
        </xdr:cNvGrpSpPr>
      </xdr:nvGrpSpPr>
      <xdr:grpSpPr>
        <a:xfrm>
          <a:off x="3657600" y="29432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80975"/>
    <xdr:grpSp>
      <xdr:nvGrpSpPr>
        <xdr:cNvPr id="22" name="shCalendar" hidden="1"/>
        <xdr:cNvGrpSpPr>
          <a:grpSpLocks/>
        </xdr:cNvGrpSpPr>
      </xdr:nvGrpSpPr>
      <xdr:grpSpPr>
        <a:xfrm>
          <a:off x="3657600" y="29432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25" name="shCalendar" hidden="1"/>
        <xdr:cNvGrpSpPr>
          <a:grpSpLocks/>
        </xdr:cNvGrpSpPr>
      </xdr:nvGrpSpPr>
      <xdr:grpSpPr>
        <a:xfrm>
          <a:off x="3657600" y="32099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8" name="shCalendar" hidden="1"/>
        <xdr:cNvGrpSpPr>
          <a:grpSpLocks/>
        </xdr:cNvGrpSpPr>
      </xdr:nvGrpSpPr>
      <xdr:grpSpPr>
        <a:xfrm>
          <a:off x="3657600" y="34766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80975"/>
    <xdr:grpSp>
      <xdr:nvGrpSpPr>
        <xdr:cNvPr id="31" name="shCalendar" hidden="1"/>
        <xdr:cNvGrpSpPr>
          <a:grpSpLocks/>
        </xdr:cNvGrpSpPr>
      </xdr:nvGrpSpPr>
      <xdr:grpSpPr>
        <a:xfrm>
          <a:off x="3657600" y="37433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28098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2809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582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9243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791575" y="3438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657600" y="3438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657600" y="2676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3657600" y="3438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3" name="shCalendar" hidden="1"/>
        <xdr:cNvGrpSpPr>
          <a:grpSpLocks/>
        </xdr:cNvGrpSpPr>
      </xdr:nvGrpSpPr>
      <xdr:grpSpPr>
        <a:xfrm>
          <a:off x="87915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36576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3\EE.OPEN.INFO.MONTH.NET-&#1044;&#1077;&#1082;&#1072;&#1073;&#1088;&#1100;2013(v1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4\EE.OPEN.INFO.MONTH.&#1071;&#1085;&#1074;&#1072;&#1088;&#1100;2014(v1.1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5;&#1048;&#1040;&#1057;\&#1096;&#1072;&#1073;&#1083;&#1086;&#1085;&#1099;%20&#1086;&#1090;&#1087;&#1088;&#1072;&#1074;&#1083;&#1077;&#1085;&#1085;&#1099;&#1077;\EE.OPEN.INFO.MONTH.NET.&#1086;&#1082;&#1090;&#1103;&#1073;&#1088;&#1100;%202014(v1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GsAmZgTa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FZlYfS9My8lYfS9n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sheetDataSet>
      <sheetData sheetId="4">
        <row r="14">
          <cell r="F14">
            <v>2013</v>
          </cell>
        </row>
        <row r="15">
          <cell r="F15" t="str">
            <v>декабрь</v>
          </cell>
        </row>
        <row r="21">
          <cell r="F21" t="str">
            <v>ЗАО "Нерюнгринские РЭС"</v>
          </cell>
        </row>
        <row r="32">
          <cell r="F32" t="str">
            <v>отстутствуют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JdQ5Kw4jW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LAr8lYfSeR7LxFr8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0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0</v>
      </c>
      <c r="D10" s="16"/>
      <c r="E10" s="16"/>
      <c r="F10" s="16"/>
      <c r="G10" s="16"/>
      <c r="H10" s="16">
        <f>H8-E10</f>
        <v>2000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1000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0</v>
      </c>
      <c r="D12" s="16"/>
      <c r="E12" s="16"/>
      <c r="F12" s="16"/>
      <c r="G12" s="16"/>
      <c r="H12" s="16">
        <f>H8-D12</f>
        <v>2000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1000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H5:H6"/>
    <mergeCell ref="I5:I6"/>
    <mergeCell ref="N5:N6"/>
    <mergeCell ref="J5:M5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'январь 17'!#REF!&gt;0</formula>
    </cfRule>
    <cfRule type="expression" priority="2" dxfId="24" stopIfTrue="1">
      <formula>'январь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60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9.65</v>
      </c>
      <c r="G10" s="30">
        <f>SUM(G11:G11)</f>
        <v>50</v>
      </c>
      <c r="H10" s="52" t="s">
        <v>69</v>
      </c>
      <c r="I10" s="53"/>
      <c r="J10" s="30">
        <f>SUM(J11:J11)</f>
        <v>50</v>
      </c>
      <c r="K10" s="31"/>
      <c r="L10" s="31"/>
    </row>
    <row r="11" spans="1:12" s="19" customFormat="1" ht="30" customHeight="1">
      <c r="A11" s="12" t="s">
        <v>11</v>
      </c>
      <c r="B11" s="33" t="s">
        <v>56</v>
      </c>
      <c r="C11" s="34" t="s">
        <v>57</v>
      </c>
      <c r="D11" s="34" t="s">
        <v>58</v>
      </c>
      <c r="E11" s="35" t="s">
        <v>54</v>
      </c>
      <c r="F11" s="36">
        <v>9.65</v>
      </c>
      <c r="G11" s="36">
        <v>50</v>
      </c>
      <c r="H11" s="56"/>
      <c r="I11" s="57"/>
      <c r="J11" s="37">
        <v>50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f>M8</f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2</v>
      </c>
      <c r="D9" s="16">
        <v>30</v>
      </c>
      <c r="E9" s="16"/>
      <c r="F9" s="16"/>
      <c r="G9" s="16"/>
      <c r="H9" s="16">
        <f>H8-D9</f>
        <v>1970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970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2</v>
      </c>
      <c r="D10" s="16"/>
      <c r="E10" s="16">
        <v>30</v>
      </c>
      <c r="F10" s="16"/>
      <c r="G10" s="16"/>
      <c r="H10" s="16">
        <f>H8-E10</f>
        <v>1970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970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1970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970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2</v>
      </c>
      <c r="D12" s="16">
        <v>30</v>
      </c>
      <c r="E12" s="16"/>
      <c r="F12" s="16"/>
      <c r="G12" s="16"/>
      <c r="H12" s="16">
        <f>H8-D12</f>
        <v>1970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970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'июнь 17'!#REF!&gt;0</formula>
    </cfRule>
    <cfRule type="expression" priority="2" dxfId="24" stopIfTrue="1">
      <formula>'июнь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K20" sqref="K20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SUM(F11:F12)</f>
        <v>1.1</v>
      </c>
      <c r="G10" s="30">
        <f>SUM(G11:G12)</f>
        <v>30</v>
      </c>
      <c r="H10" s="52" t="s">
        <v>68</v>
      </c>
      <c r="I10" s="53"/>
      <c r="J10" s="30">
        <f>SUM(J11:J12)</f>
        <v>30</v>
      </c>
      <c r="K10" s="31"/>
      <c r="L10" s="31"/>
    </row>
    <row r="11" spans="1:12" s="19" customFormat="1" ht="30" customHeight="1">
      <c r="A11" s="12" t="s">
        <v>11</v>
      </c>
      <c r="B11" s="33" t="s">
        <v>62</v>
      </c>
      <c r="C11" s="34" t="s">
        <v>63</v>
      </c>
      <c r="D11" s="34" t="s">
        <v>64</v>
      </c>
      <c r="E11" s="35" t="s">
        <v>54</v>
      </c>
      <c r="F11" s="36">
        <v>0.55</v>
      </c>
      <c r="G11" s="36">
        <v>15</v>
      </c>
      <c r="H11" s="54"/>
      <c r="I11" s="55"/>
      <c r="J11" s="37">
        <f>G11</f>
        <v>15</v>
      </c>
      <c r="K11" s="3"/>
      <c r="L11" s="3"/>
    </row>
    <row r="12" spans="1:10" ht="28.5" customHeight="1">
      <c r="A12" s="12" t="s">
        <v>12</v>
      </c>
      <c r="B12" s="33" t="s">
        <v>65</v>
      </c>
      <c r="C12" s="34" t="s">
        <v>66</v>
      </c>
      <c r="D12" s="34" t="s">
        <v>67</v>
      </c>
      <c r="E12" s="35" t="s">
        <v>54</v>
      </c>
      <c r="F12" s="36">
        <v>0.55</v>
      </c>
      <c r="G12" s="36">
        <v>15</v>
      </c>
      <c r="H12" s="56"/>
      <c r="I12" s="57"/>
      <c r="J12" s="37">
        <f>G12</f>
        <v>15</v>
      </c>
    </row>
  </sheetData>
  <sheetProtection/>
  <mergeCells count="4">
    <mergeCell ref="A3:J3"/>
    <mergeCell ref="A4:K4"/>
    <mergeCell ref="A5:K5"/>
    <mergeCell ref="H10:I12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1</v>
      </c>
      <c r="D9" s="16">
        <v>75</v>
      </c>
      <c r="E9" s="16"/>
      <c r="F9" s="16"/>
      <c r="G9" s="16"/>
      <c r="H9" s="16">
        <f>H8-D9</f>
        <v>1925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925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1</v>
      </c>
      <c r="D10" s="16"/>
      <c r="E10" s="16">
        <v>75</v>
      </c>
      <c r="F10" s="16"/>
      <c r="G10" s="16"/>
      <c r="H10" s="16">
        <f>H8-E10</f>
        <v>1925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925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1925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925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1</v>
      </c>
      <c r="D12" s="16">
        <v>75</v>
      </c>
      <c r="E12" s="16"/>
      <c r="F12" s="16"/>
      <c r="G12" s="16"/>
      <c r="H12" s="16">
        <f>H8-D12</f>
        <v>1925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925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7</v>
      </c>
      <c r="D13" s="16"/>
      <c r="E13" s="16"/>
      <c r="F13" s="16">
        <v>75</v>
      </c>
      <c r="G13" s="16"/>
      <c r="H13" s="16">
        <f>H8-F13-G13</f>
        <v>1925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925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'июль 17'!#REF!&gt;0</formula>
    </cfRule>
    <cfRule type="expression" priority="2" dxfId="24" stopIfTrue="1">
      <formula>'июль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H20" sqref="H20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9.64532</v>
      </c>
      <c r="G10" s="30">
        <f>SUM(G11:G11)</f>
        <v>50</v>
      </c>
      <c r="H10" s="52" t="s">
        <v>74</v>
      </c>
      <c r="I10" s="53"/>
      <c r="J10" s="30">
        <f>SUM(J11:J11)</f>
        <v>50</v>
      </c>
      <c r="K10" s="31"/>
      <c r="L10" s="31"/>
    </row>
    <row r="11" spans="1:12" s="19" customFormat="1" ht="30" customHeight="1">
      <c r="A11" s="12" t="s">
        <v>11</v>
      </c>
      <c r="B11" s="33" t="s">
        <v>71</v>
      </c>
      <c r="C11" s="34" t="s">
        <v>72</v>
      </c>
      <c r="D11" s="34" t="s">
        <v>73</v>
      </c>
      <c r="E11" s="35" t="s">
        <v>54</v>
      </c>
      <c r="F11" s="36">
        <v>9.64532</v>
      </c>
      <c r="G11" s="36">
        <v>50</v>
      </c>
      <c r="H11" s="56"/>
      <c r="I11" s="57"/>
      <c r="J11" s="37">
        <f>G11</f>
        <v>50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2</v>
      </c>
      <c r="D9" s="16">
        <v>30</v>
      </c>
      <c r="E9" s="16"/>
      <c r="F9" s="16"/>
      <c r="G9" s="16"/>
      <c r="H9" s="16">
        <f>H8-D9</f>
        <v>1970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970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2</v>
      </c>
      <c r="D10" s="16"/>
      <c r="E10" s="16">
        <v>30</v>
      </c>
      <c r="F10" s="16"/>
      <c r="G10" s="16"/>
      <c r="H10" s="16">
        <f>H8-E10</f>
        <v>1970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970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1970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970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2</v>
      </c>
      <c r="D12" s="16">
        <v>30</v>
      </c>
      <c r="E12" s="16"/>
      <c r="F12" s="16"/>
      <c r="G12" s="16"/>
      <c r="H12" s="16">
        <f>H8-D12</f>
        <v>1970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970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>
        <v>0</v>
      </c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'август 17'!#REF!&gt;0</formula>
    </cfRule>
    <cfRule type="expression" priority="2" dxfId="24" stopIfTrue="1">
      <formula>'август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J10" sqref="J10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79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SUM(F11:F12)</f>
        <v>1.1</v>
      </c>
      <c r="G10" s="30">
        <f>SUM(G11:G12)</f>
        <v>30</v>
      </c>
      <c r="H10" s="58" t="s">
        <v>83</v>
      </c>
      <c r="I10" s="58"/>
      <c r="J10" s="30">
        <f>SUM(J11:J12)</f>
        <v>30</v>
      </c>
      <c r="K10" s="31"/>
      <c r="L10" s="31"/>
    </row>
    <row r="11" spans="1:12" s="19" customFormat="1" ht="30" customHeight="1">
      <c r="A11" s="12" t="s">
        <v>11</v>
      </c>
      <c r="B11" s="33" t="s">
        <v>80</v>
      </c>
      <c r="C11" s="34" t="s">
        <v>81</v>
      </c>
      <c r="D11" s="34" t="s">
        <v>82</v>
      </c>
      <c r="E11" s="35" t="s">
        <v>54</v>
      </c>
      <c r="F11" s="36">
        <v>0.55</v>
      </c>
      <c r="G11" s="36">
        <v>15</v>
      </c>
      <c r="H11" s="58"/>
      <c r="I11" s="58"/>
      <c r="J11" s="37">
        <f>G11</f>
        <v>15</v>
      </c>
      <c r="K11" s="3"/>
      <c r="L11" s="3"/>
    </row>
    <row r="12" spans="1:12" s="19" customFormat="1" ht="30" customHeight="1">
      <c r="A12" s="12" t="s">
        <v>12</v>
      </c>
      <c r="B12" s="33" t="s">
        <v>84</v>
      </c>
      <c r="C12" s="34" t="s">
        <v>85</v>
      </c>
      <c r="D12" s="34" t="s">
        <v>86</v>
      </c>
      <c r="E12" s="35" t="s">
        <v>54</v>
      </c>
      <c r="F12" s="36">
        <v>0.55</v>
      </c>
      <c r="G12" s="36">
        <v>15</v>
      </c>
      <c r="H12" s="58"/>
      <c r="I12" s="58"/>
      <c r="J12" s="37">
        <f>G12</f>
        <v>15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3" width="6.28125" style="21" customWidth="1"/>
    <col min="4" max="6" width="8.710937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3</v>
      </c>
      <c r="D9" s="16">
        <v>129.54</v>
      </c>
      <c r="E9" s="16"/>
      <c r="F9" s="16"/>
      <c r="G9" s="16"/>
      <c r="H9" s="16">
        <f>H8-D9</f>
        <v>1870.46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870.46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3</v>
      </c>
      <c r="D10" s="16"/>
      <c r="E10" s="16">
        <v>129.54</v>
      </c>
      <c r="F10" s="16"/>
      <c r="G10" s="16"/>
      <c r="H10" s="16">
        <f>H8-E10</f>
        <v>1870.46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870.46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1870.46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870.46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3</v>
      </c>
      <c r="D12" s="16">
        <v>129.54</v>
      </c>
      <c r="E12" s="16"/>
      <c r="F12" s="16"/>
      <c r="G12" s="16"/>
      <c r="H12" s="16">
        <f>H8-D12</f>
        <v>1870.46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870.46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3</v>
      </c>
      <c r="D13" s="16"/>
      <c r="E13" s="16"/>
      <c r="F13" s="16">
        <v>129.54</v>
      </c>
      <c r="G13" s="16"/>
      <c r="H13" s="16">
        <f>H8-F13-G13</f>
        <v>1870.46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870.46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N5:N6"/>
  </mergeCells>
  <conditionalFormatting sqref="D8">
    <cfRule type="expression" priority="1" dxfId="1" stopIfTrue="1">
      <formula>'сентябрь 17'!#REF!&gt;0</formula>
    </cfRule>
    <cfRule type="expression" priority="2" dxfId="24" stopIfTrue="1">
      <formula>'сентябрь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G20" sqref="G20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87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SUM(F11:F13)</f>
        <v>17.82284</v>
      </c>
      <c r="G10" s="30">
        <f>SUM(G11:G13)</f>
        <v>129.54</v>
      </c>
      <c r="H10" s="58" t="s">
        <v>97</v>
      </c>
      <c r="I10" s="58"/>
      <c r="J10" s="30">
        <f>SUM(J11:J13)</f>
        <v>129.54</v>
      </c>
      <c r="K10" s="31"/>
      <c r="L10" s="31"/>
    </row>
    <row r="11" spans="1:12" s="19" customFormat="1" ht="30" customHeight="1">
      <c r="A11" s="12" t="s">
        <v>11</v>
      </c>
      <c r="B11" s="41" t="s">
        <v>88</v>
      </c>
      <c r="C11" s="34" t="s">
        <v>91</v>
      </c>
      <c r="D11" s="34" t="s">
        <v>94</v>
      </c>
      <c r="E11" s="35" t="s">
        <v>54</v>
      </c>
      <c r="F11" s="36">
        <v>14.27507</v>
      </c>
      <c r="G11" s="36">
        <v>89</v>
      </c>
      <c r="H11" s="58"/>
      <c r="I11" s="58"/>
      <c r="J11" s="37">
        <f>G11</f>
        <v>89</v>
      </c>
      <c r="K11" s="3"/>
      <c r="L11" s="3"/>
    </row>
    <row r="12" spans="1:12" s="19" customFormat="1" ht="30" customHeight="1">
      <c r="A12" s="12" t="s">
        <v>12</v>
      </c>
      <c r="B12" s="41" t="s">
        <v>89</v>
      </c>
      <c r="C12" s="34" t="s">
        <v>92</v>
      </c>
      <c r="D12" s="34" t="s">
        <v>95</v>
      </c>
      <c r="E12" s="35" t="s">
        <v>54</v>
      </c>
      <c r="F12" s="36">
        <v>0.55</v>
      </c>
      <c r="G12" s="36">
        <v>10</v>
      </c>
      <c r="H12" s="58"/>
      <c r="I12" s="58"/>
      <c r="J12" s="37">
        <f>G12</f>
        <v>10</v>
      </c>
      <c r="K12" s="3"/>
      <c r="L12" s="3"/>
    </row>
    <row r="13" spans="1:12" s="19" customFormat="1" ht="30" customHeight="1">
      <c r="A13" s="12" t="s">
        <v>13</v>
      </c>
      <c r="B13" s="41" t="s">
        <v>90</v>
      </c>
      <c r="C13" s="34" t="s">
        <v>93</v>
      </c>
      <c r="D13" s="34" t="s">
        <v>96</v>
      </c>
      <c r="E13" s="35" t="s">
        <v>54</v>
      </c>
      <c r="F13" s="36">
        <v>2.99777</v>
      </c>
      <c r="G13" s="36">
        <v>30.54</v>
      </c>
      <c r="H13" s="58"/>
      <c r="I13" s="58"/>
      <c r="J13" s="37">
        <f>G13</f>
        <v>30.54</v>
      </c>
      <c r="K13" s="3"/>
      <c r="L13" s="3"/>
    </row>
  </sheetData>
  <sheetProtection/>
  <mergeCells count="4">
    <mergeCell ref="A3:J3"/>
    <mergeCell ref="A4:K4"/>
    <mergeCell ref="A5:K5"/>
    <mergeCell ref="H10:I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  <dataValidation type="decimal" allowBlank="1" showErrorMessage="1" errorTitle="Ошибка" error="Допускается ввод только неотрицательных чисел!" sqref="F10:G13 J10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3" width="6.28125" style="21" customWidth="1"/>
    <col min="4" max="6" width="8.710937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98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1</v>
      </c>
      <c r="D9" s="42">
        <v>15</v>
      </c>
      <c r="E9" s="16"/>
      <c r="F9" s="16"/>
      <c r="G9" s="16"/>
      <c r="H9" s="16">
        <f>H8-D9</f>
        <v>1985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985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1</v>
      </c>
      <c r="D10" s="16"/>
      <c r="E10" s="42">
        <v>15</v>
      </c>
      <c r="F10" s="16"/>
      <c r="G10" s="16"/>
      <c r="H10" s="16">
        <f>H8-E10</f>
        <v>1985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985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1985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985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1</v>
      </c>
      <c r="D12" s="42">
        <v>15</v>
      </c>
      <c r="E12" s="16"/>
      <c r="F12" s="16"/>
      <c r="G12" s="16"/>
      <c r="H12" s="16">
        <f>H8-D12</f>
        <v>1985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985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>
        <v>0</v>
      </c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F5:F6"/>
    <mergeCell ref="G5:G6"/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</mergeCells>
  <conditionalFormatting sqref="D8">
    <cfRule type="expression" priority="1" dxfId="1" stopIfTrue="1">
      <formula>'октябрь 17'!#REF!&gt;0</formula>
    </cfRule>
    <cfRule type="expression" priority="2" dxfId="24" stopIfTrue="1">
      <formula>'октябрь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0:E10 H8 I8:M14 D11:D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E24" sqref="E24"/>
    </sheetView>
  </sheetViews>
  <sheetFormatPr defaultColWidth="9.140625" defaultRowHeight="15"/>
  <cols>
    <col min="1" max="1" width="9.14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0.25" customHeight="1">
      <c r="A10" s="27" t="s">
        <v>11</v>
      </c>
      <c r="B10" s="28" t="s">
        <v>39</v>
      </c>
      <c r="C10" s="29"/>
      <c r="D10" s="29"/>
      <c r="E10" s="29"/>
      <c r="F10" s="30">
        <f>SUM(F11:F13)</f>
        <v>0</v>
      </c>
      <c r="G10" s="30">
        <f>SUM(G11:G13)</f>
        <v>0</v>
      </c>
      <c r="H10" s="52" t="s">
        <v>47</v>
      </c>
      <c r="I10" s="53"/>
      <c r="J10" s="30">
        <f>SUM(J11:J13)</f>
        <v>0</v>
      </c>
      <c r="K10" s="31"/>
      <c r="L10" s="31"/>
    </row>
    <row r="11" spans="1:12" s="19" customFormat="1" ht="20.25" customHeight="1">
      <c r="A11" s="12"/>
      <c r="B11" s="33"/>
      <c r="C11" s="34"/>
      <c r="D11" s="34"/>
      <c r="E11" s="35"/>
      <c r="F11" s="36"/>
      <c r="G11" s="36"/>
      <c r="H11" s="54"/>
      <c r="I11" s="55"/>
      <c r="J11" s="37"/>
      <c r="K11" s="3"/>
      <c r="L11" s="3"/>
    </row>
    <row r="12" spans="1:12" s="19" customFormat="1" ht="20.25" customHeight="1">
      <c r="A12" s="12"/>
      <c r="B12" s="33"/>
      <c r="C12" s="34"/>
      <c r="D12" s="34"/>
      <c r="E12" s="35"/>
      <c r="F12" s="36"/>
      <c r="G12" s="36"/>
      <c r="H12" s="54"/>
      <c r="I12" s="55"/>
      <c r="J12" s="37"/>
      <c r="K12" s="3"/>
      <c r="L12" s="3"/>
    </row>
    <row r="13" spans="1:12" s="19" customFormat="1" ht="20.25" customHeight="1">
      <c r="A13" s="12"/>
      <c r="B13" s="33"/>
      <c r="C13" s="34"/>
      <c r="D13" s="34"/>
      <c r="E13" s="35"/>
      <c r="F13" s="36"/>
      <c r="G13" s="36"/>
      <c r="H13" s="56"/>
      <c r="I13" s="57"/>
      <c r="J13" s="37"/>
      <c r="K13" s="3"/>
      <c r="L13" s="3"/>
    </row>
    <row r="14" s="21" customFormat="1" ht="15"/>
  </sheetData>
  <sheetProtection/>
  <mergeCells count="4">
    <mergeCell ref="A3:J3"/>
    <mergeCell ref="A4:K4"/>
    <mergeCell ref="A5:K5"/>
    <mergeCell ref="H10:I13"/>
  </mergeCells>
  <dataValidations count="4">
    <dataValidation type="decimal" allowBlank="1" showErrorMessage="1" errorTitle="Ошибка" error="Допускается ввод только неотрицательных чисел!" sqref="F10:G13 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0.55</v>
      </c>
      <c r="G10" s="30">
        <f>SUM(G11:G11)</f>
        <v>15</v>
      </c>
      <c r="H10" s="52" t="s">
        <v>102</v>
      </c>
      <c r="I10" s="53"/>
      <c r="J10" s="30">
        <f>SUM(J11:J11)</f>
        <v>15</v>
      </c>
      <c r="K10" s="31"/>
      <c r="L10" s="31"/>
    </row>
    <row r="11" spans="1:12" s="19" customFormat="1" ht="30" customHeight="1">
      <c r="A11" s="12" t="s">
        <v>11</v>
      </c>
      <c r="B11" s="41" t="s">
        <v>99</v>
      </c>
      <c r="C11" s="34" t="s">
        <v>100</v>
      </c>
      <c r="D11" s="34" t="s">
        <v>101</v>
      </c>
      <c r="E11" s="35" t="s">
        <v>54</v>
      </c>
      <c r="F11" s="36">
        <v>0.55</v>
      </c>
      <c r="G11" s="36">
        <v>15</v>
      </c>
      <c r="H11" s="56"/>
      <c r="I11" s="57"/>
      <c r="J11" s="37">
        <f>G11</f>
        <v>15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4">
      <selection activeCell="G5" sqref="G5:G6"/>
    </sheetView>
  </sheetViews>
  <sheetFormatPr defaultColWidth="9.140625" defaultRowHeight="15"/>
  <cols>
    <col min="1" max="1" width="4.8515625" style="21" customWidth="1"/>
    <col min="2" max="2" width="45.7109375" style="21" customWidth="1"/>
    <col min="3" max="3" width="6.28125" style="21" customWidth="1"/>
    <col min="4" max="5" width="6.57421875" style="21" customWidth="1"/>
    <col min="6" max="6" width="5.710937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103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1</v>
      </c>
      <c r="D9" s="42">
        <v>15</v>
      </c>
      <c r="E9" s="16"/>
      <c r="F9" s="16"/>
      <c r="G9" s="16"/>
      <c r="H9" s="16">
        <f>H8-D9</f>
        <v>1985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985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1</v>
      </c>
      <c r="D10" s="16"/>
      <c r="E10" s="42">
        <v>15</v>
      </c>
      <c r="F10" s="16"/>
      <c r="G10" s="16"/>
      <c r="H10" s="16">
        <f>H8-E10</f>
        <v>1985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985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1985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985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1</v>
      </c>
      <c r="D12" s="42">
        <v>15</v>
      </c>
      <c r="E12" s="16"/>
      <c r="F12" s="16"/>
      <c r="G12" s="16"/>
      <c r="H12" s="16">
        <f>H8-D12</f>
        <v>1985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985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>
        <v>0</v>
      </c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D5:D6"/>
    <mergeCell ref="E5:E6"/>
    <mergeCell ref="F5:F6"/>
    <mergeCell ref="G5:G6"/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</mergeCells>
  <conditionalFormatting sqref="D8">
    <cfRule type="expression" priority="1" dxfId="1" stopIfTrue="1">
      <formula>'ноябрь 17'!#REF!&gt;0</formula>
    </cfRule>
    <cfRule type="expression" priority="2" dxfId="24" stopIfTrue="1">
      <formula>'ноябрь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0:E10 H8 I8:M14 D11:D12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103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0.55</v>
      </c>
      <c r="G10" s="30">
        <f>SUM(G11:G11)</f>
        <v>15</v>
      </c>
      <c r="H10" s="52" t="s">
        <v>102</v>
      </c>
      <c r="I10" s="53"/>
      <c r="J10" s="30">
        <f>SUM(J11:J11)</f>
        <v>15</v>
      </c>
      <c r="K10" s="31"/>
      <c r="L10" s="31"/>
    </row>
    <row r="11" spans="1:12" s="19" customFormat="1" ht="30" customHeight="1">
      <c r="A11" s="12" t="s">
        <v>11</v>
      </c>
      <c r="B11" s="41" t="s">
        <v>99</v>
      </c>
      <c r="C11" s="34" t="s">
        <v>100</v>
      </c>
      <c r="D11" s="34" t="s">
        <v>101</v>
      </c>
      <c r="E11" s="35" t="s">
        <v>54</v>
      </c>
      <c r="F11" s="36">
        <v>0.55</v>
      </c>
      <c r="G11" s="36">
        <v>15</v>
      </c>
      <c r="H11" s="56"/>
      <c r="I11" s="57"/>
      <c r="J11" s="37">
        <f>G11</f>
        <v>15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8515625" style="21" customWidth="1"/>
    <col min="2" max="2" width="45.7109375" style="21" customWidth="1"/>
    <col min="3" max="3" width="6.28125" style="21" customWidth="1"/>
    <col min="4" max="6" width="8.42187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140625" style="21" customWidth="1"/>
    <col min="14" max="14" width="7.7109375" style="21" customWidth="1"/>
    <col min="15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5</v>
      </c>
      <c r="D9" s="59">
        <v>325.26</v>
      </c>
      <c r="E9" s="59"/>
      <c r="F9" s="59"/>
      <c r="G9" s="16"/>
      <c r="H9" s="16">
        <f>H8-D9</f>
        <v>1674.74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674.74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5</v>
      </c>
      <c r="D10" s="59"/>
      <c r="E10" s="59">
        <v>325.26</v>
      </c>
      <c r="F10" s="59"/>
      <c r="G10" s="16"/>
      <c r="H10" s="16">
        <f>H8-E10</f>
        <v>1674.74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674.74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59"/>
      <c r="E11" s="59"/>
      <c r="F11" s="59"/>
      <c r="G11" s="16"/>
      <c r="H11" s="16">
        <f>H8-D9+D11</f>
        <v>1674.74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674.74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5</v>
      </c>
      <c r="D12" s="59">
        <v>325.26</v>
      </c>
      <c r="E12" s="59"/>
      <c r="F12" s="59"/>
      <c r="G12" s="16"/>
      <c r="H12" s="16">
        <f>H8-D12</f>
        <v>1674.74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674.74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59"/>
      <c r="E13" s="59"/>
      <c r="F13" s="59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'декабрь 17'!#REF!&gt;0</formula>
    </cfRule>
    <cfRule type="expression" priority="2" dxfId="24" stopIfTrue="1">
      <formula>'декабрь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0:E10 H8 I8:M14 D11:D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1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3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104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SUM(F11:F15)</f>
        <v>43.38873</v>
      </c>
      <c r="G10" s="30">
        <f>SUM(G11:G15)</f>
        <v>325.26</v>
      </c>
      <c r="H10" s="52" t="s">
        <v>119</v>
      </c>
      <c r="I10" s="53"/>
      <c r="J10" s="30">
        <f>SUM(J11:J15)</f>
        <v>325.26</v>
      </c>
      <c r="K10" s="31"/>
      <c r="L10" s="31"/>
    </row>
    <row r="11" spans="1:12" s="19" customFormat="1" ht="21" customHeight="1">
      <c r="A11" s="12" t="s">
        <v>11</v>
      </c>
      <c r="B11" s="41" t="s">
        <v>105</v>
      </c>
      <c r="C11" s="34" t="s">
        <v>106</v>
      </c>
      <c r="D11" s="34" t="s">
        <v>115</v>
      </c>
      <c r="E11" s="35" t="s">
        <v>54</v>
      </c>
      <c r="F11" s="36">
        <v>4.25745</v>
      </c>
      <c r="G11" s="36">
        <v>50.26</v>
      </c>
      <c r="H11" s="54"/>
      <c r="I11" s="55"/>
      <c r="J11" s="37">
        <f>G11</f>
        <v>50.26</v>
      </c>
      <c r="K11" s="3"/>
      <c r="L11" s="3"/>
    </row>
    <row r="12" spans="1:12" s="19" customFormat="1" ht="21" customHeight="1">
      <c r="A12" s="12" t="s">
        <v>12</v>
      </c>
      <c r="B12" s="41" t="s">
        <v>107</v>
      </c>
      <c r="C12" s="34" t="s">
        <v>108</v>
      </c>
      <c r="D12" s="34" t="s">
        <v>116</v>
      </c>
      <c r="E12" s="35" t="s">
        <v>54</v>
      </c>
      <c r="F12" s="36">
        <v>19.29064</v>
      </c>
      <c r="G12" s="36">
        <v>100</v>
      </c>
      <c r="H12" s="54"/>
      <c r="I12" s="55"/>
      <c r="J12" s="37">
        <f>G12</f>
        <v>100</v>
      </c>
      <c r="K12" s="3"/>
      <c r="L12" s="3"/>
    </row>
    <row r="13" spans="1:12" s="19" customFormat="1" ht="21" customHeight="1">
      <c r="A13" s="12" t="s">
        <v>13</v>
      </c>
      <c r="B13" s="41" t="s">
        <v>109</v>
      </c>
      <c r="C13" s="34" t="s">
        <v>110</v>
      </c>
      <c r="D13" s="34" t="s">
        <v>115</v>
      </c>
      <c r="E13" s="35" t="s">
        <v>54</v>
      </c>
      <c r="F13" s="36">
        <v>0.55</v>
      </c>
      <c r="G13" s="36">
        <v>15</v>
      </c>
      <c r="H13" s="54"/>
      <c r="I13" s="55"/>
      <c r="J13" s="37">
        <f>G13</f>
        <v>15</v>
      </c>
      <c r="K13" s="3"/>
      <c r="L13" s="3"/>
    </row>
    <row r="14" spans="1:12" s="19" customFormat="1" ht="21" customHeight="1">
      <c r="A14" s="12" t="s">
        <v>14</v>
      </c>
      <c r="B14" s="41" t="s">
        <v>111</v>
      </c>
      <c r="C14" s="34" t="s">
        <v>112</v>
      </c>
      <c r="D14" s="34" t="s">
        <v>117</v>
      </c>
      <c r="E14" s="35" t="s">
        <v>54</v>
      </c>
      <c r="F14" s="36">
        <v>17.36158</v>
      </c>
      <c r="G14" s="36">
        <v>150</v>
      </c>
      <c r="H14" s="54"/>
      <c r="I14" s="55"/>
      <c r="J14" s="37">
        <f>G14</f>
        <v>150</v>
      </c>
      <c r="K14" s="3"/>
      <c r="L14" s="3"/>
    </row>
    <row r="15" spans="1:12" s="19" customFormat="1" ht="21" customHeight="1">
      <c r="A15" s="12" t="s">
        <v>15</v>
      </c>
      <c r="B15" s="41" t="s">
        <v>113</v>
      </c>
      <c r="C15" s="34" t="s">
        <v>114</v>
      </c>
      <c r="D15" s="34" t="s">
        <v>118</v>
      </c>
      <c r="E15" s="35" t="s">
        <v>54</v>
      </c>
      <c r="F15" s="36">
        <v>1.92906</v>
      </c>
      <c r="G15" s="36">
        <v>10</v>
      </c>
      <c r="H15" s="56"/>
      <c r="I15" s="57"/>
      <c r="J15" s="37">
        <f>G15</f>
        <v>10</v>
      </c>
      <c r="K15" s="3"/>
      <c r="L15" s="3"/>
    </row>
  </sheetData>
  <sheetProtection/>
  <mergeCells count="4">
    <mergeCell ref="A3:J3"/>
    <mergeCell ref="A4:K4"/>
    <mergeCell ref="A5:K5"/>
    <mergeCell ref="H10:I15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0:G15 J10:J15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5"/>
    <dataValidation type="textLength" operator="lessThanOrEqual" allowBlank="1" showInputMessage="1" showErrorMessage="1" errorTitle="Ошибка" error="Допускается ввод не более 900 символов!" sqref="B11:C15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0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0</v>
      </c>
      <c r="D10" s="16"/>
      <c r="E10" s="16"/>
      <c r="F10" s="16"/>
      <c r="G10" s="16"/>
      <c r="H10" s="16">
        <f>H8-E10</f>
        <v>2000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1000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0</v>
      </c>
      <c r="D12" s="16"/>
      <c r="E12" s="16"/>
      <c r="F12" s="16"/>
      <c r="G12" s="16"/>
      <c r="H12" s="16">
        <f>H8-D12</f>
        <v>2000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1000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'февраль 17'!#REF!&gt;0</formula>
    </cfRule>
    <cfRule type="expression" priority="2" dxfId="24" stopIfTrue="1">
      <formula>'февраль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3">
      <selection activeCell="D8" sqref="D8"/>
    </sheetView>
  </sheetViews>
  <sheetFormatPr defaultColWidth="9.140625" defaultRowHeight="15"/>
  <cols>
    <col min="1" max="1" width="9.14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16.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</v>
      </c>
      <c r="G10" s="30">
        <f>SUM(G11:G11)</f>
        <v>0</v>
      </c>
      <c r="H10" s="58" t="s">
        <v>48</v>
      </c>
      <c r="I10" s="58"/>
      <c r="J10" s="30">
        <f>SUM(J11:J11)</f>
        <v>0</v>
      </c>
      <c r="K10" s="31"/>
      <c r="L10" s="31"/>
    </row>
    <row r="11" spans="1:12" s="19" customFormat="1" ht="15.75" customHeight="1">
      <c r="A11" s="12"/>
      <c r="B11" s="33"/>
      <c r="C11" s="34"/>
      <c r="D11" s="34"/>
      <c r="E11" s="35"/>
      <c r="F11" s="36"/>
      <c r="G11" s="36"/>
      <c r="H11" s="58"/>
      <c r="I11" s="58"/>
      <c r="J11" s="37"/>
      <c r="K11" s="3"/>
      <c r="L11" s="3"/>
    </row>
    <row r="12" spans="1:10" s="21" customFormat="1" ht="15">
      <c r="A12" s="12"/>
      <c r="B12" s="33"/>
      <c r="C12" s="34"/>
      <c r="D12" s="34"/>
      <c r="E12" s="35"/>
      <c r="F12" s="36"/>
      <c r="G12" s="36"/>
      <c r="H12" s="58"/>
      <c r="I12" s="58"/>
      <c r="J12" s="39"/>
    </row>
    <row r="13" spans="1:10" ht="15">
      <c r="A13" s="12"/>
      <c r="B13" s="33"/>
      <c r="C13" s="34"/>
      <c r="D13" s="34"/>
      <c r="E13" s="35"/>
      <c r="F13" s="36"/>
      <c r="G13" s="36"/>
      <c r="H13" s="58"/>
      <c r="I13" s="58"/>
      <c r="J13" s="40"/>
    </row>
    <row r="14" spans="1:10" ht="13.5">
      <c r="A14" s="12"/>
      <c r="B14" s="33"/>
      <c r="C14" s="34"/>
      <c r="D14" s="34"/>
      <c r="E14" s="35"/>
      <c r="F14" s="36"/>
      <c r="G14" s="36"/>
      <c r="H14" s="58"/>
      <c r="I14" s="58"/>
      <c r="J14" s="40"/>
    </row>
  </sheetData>
  <sheetProtection/>
  <mergeCells count="4">
    <mergeCell ref="A3:J3"/>
    <mergeCell ref="A4:K4"/>
    <mergeCell ref="A5:K5"/>
    <mergeCell ref="H10:I14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4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4">
      <formula1>900</formula1>
    </dataValidation>
    <dataValidation type="decimal" allowBlank="1" showErrorMessage="1" errorTitle="Ошибка" error="Допускается ввод только неотрицательных чисел!" sqref="F10:G14 J10:J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1</v>
      </c>
      <c r="D9" s="16">
        <v>15</v>
      </c>
      <c r="E9" s="16"/>
      <c r="F9" s="16"/>
      <c r="G9" s="16"/>
      <c r="H9" s="16">
        <f>H8-D9</f>
        <v>1985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985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1</v>
      </c>
      <c r="D10" s="16"/>
      <c r="E10" s="16">
        <v>15</v>
      </c>
      <c r="F10" s="16"/>
      <c r="G10" s="16"/>
      <c r="H10" s="16">
        <f>H8-E10</f>
        <v>1985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985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1985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985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1</v>
      </c>
      <c r="D12" s="16">
        <v>15</v>
      </c>
      <c r="E12" s="16"/>
      <c r="F12" s="16"/>
      <c r="G12" s="16"/>
      <c r="H12" s="16">
        <f>H8-D12</f>
        <v>1985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985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'март 17'!#REF!&gt;0</formula>
    </cfRule>
    <cfRule type="expression" priority="2" dxfId="24" stopIfTrue="1">
      <formula>'март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H24" sqref="H24"/>
    </sheetView>
  </sheetViews>
  <sheetFormatPr defaultColWidth="9.140625" defaultRowHeight="15"/>
  <cols>
    <col min="1" max="1" width="6.00390625" style="38" customWidth="1"/>
    <col min="2" max="2" width="26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0.55</v>
      </c>
      <c r="G10" s="30">
        <f>SUM(G11:G11)</f>
        <v>15</v>
      </c>
      <c r="H10" s="52" t="s">
        <v>50</v>
      </c>
      <c r="I10" s="53"/>
      <c r="J10" s="30">
        <f>SUM(J11:J11)</f>
        <v>15</v>
      </c>
      <c r="K10" s="31"/>
      <c r="L10" s="31"/>
    </row>
    <row r="11" spans="1:12" s="19" customFormat="1" ht="30" customHeight="1">
      <c r="A11" s="12" t="s">
        <v>11</v>
      </c>
      <c r="B11" s="33" t="s">
        <v>51</v>
      </c>
      <c r="C11" s="34" t="s">
        <v>52</v>
      </c>
      <c r="D11" s="34" t="s">
        <v>53</v>
      </c>
      <c r="E11" s="35" t="s">
        <v>54</v>
      </c>
      <c r="F11" s="36">
        <v>0.55</v>
      </c>
      <c r="G11" s="36">
        <v>15</v>
      </c>
      <c r="H11" s="56"/>
      <c r="I11" s="57"/>
      <c r="J11" s="37">
        <v>15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3" width="7.421875" style="21" customWidth="1"/>
    <col min="14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1</v>
      </c>
      <c r="D9" s="16">
        <v>50</v>
      </c>
      <c r="E9" s="16"/>
      <c r="F9" s="16"/>
      <c r="G9" s="16"/>
      <c r="H9" s="16">
        <f>H8-D9</f>
        <v>1950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950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1</v>
      </c>
      <c r="D10" s="16"/>
      <c r="E10" s="16">
        <v>50</v>
      </c>
      <c r="F10" s="16"/>
      <c r="G10" s="16"/>
      <c r="H10" s="16">
        <f>H8-E10</f>
        <v>1950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950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>
        <v>0</v>
      </c>
      <c r="E11" s="16"/>
      <c r="F11" s="16"/>
      <c r="G11" s="16"/>
      <c r="H11" s="16">
        <f>H8-D9+D11</f>
        <v>1950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950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1</v>
      </c>
      <c r="D12" s="16">
        <v>50</v>
      </c>
      <c r="E12" s="16"/>
      <c r="F12" s="16"/>
      <c r="G12" s="16"/>
      <c r="H12" s="16">
        <f>H8-D12</f>
        <v>1950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950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>
        <v>0</v>
      </c>
      <c r="G13" s="16">
        <v>0</v>
      </c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>
        <v>0</v>
      </c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'апрель 17'!#REF!&gt;0</formula>
    </cfRule>
    <cfRule type="expression" priority="2" dxfId="24" stopIfTrue="1">
      <formula>'апрель 17'!#REF!=0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17" sqref="G17"/>
    </sheetView>
  </sheetViews>
  <sheetFormatPr defaultColWidth="9.140625" defaultRowHeight="15"/>
  <cols>
    <col min="1" max="1" width="6.0039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9.65</v>
      </c>
      <c r="G10" s="30">
        <f>SUM(G11:G11)</f>
        <v>50</v>
      </c>
      <c r="H10" s="52" t="s">
        <v>59</v>
      </c>
      <c r="I10" s="53"/>
      <c r="J10" s="30">
        <f>SUM(J11:J11)</f>
        <v>50</v>
      </c>
      <c r="K10" s="31"/>
      <c r="L10" s="31"/>
    </row>
    <row r="11" spans="1:12" s="19" customFormat="1" ht="30" customHeight="1">
      <c r="A11" s="12" t="s">
        <v>11</v>
      </c>
      <c r="B11" s="33" t="s">
        <v>56</v>
      </c>
      <c r="C11" s="34" t="s">
        <v>57</v>
      </c>
      <c r="D11" s="34" t="s">
        <v>58</v>
      </c>
      <c r="E11" s="35" t="s">
        <v>54</v>
      </c>
      <c r="F11" s="36">
        <v>9.65</v>
      </c>
      <c r="G11" s="36">
        <v>50</v>
      </c>
      <c r="H11" s="56"/>
      <c r="I11" s="57"/>
      <c r="J11" s="37">
        <v>50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5.7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5" t="s">
        <v>2</v>
      </c>
      <c r="B5" s="45" t="s">
        <v>3</v>
      </c>
      <c r="C5" s="47" t="s">
        <v>4</v>
      </c>
      <c r="D5" s="47" t="s">
        <v>5</v>
      </c>
      <c r="E5" s="47" t="s">
        <v>6</v>
      </c>
      <c r="F5" s="47" t="s">
        <v>7</v>
      </c>
      <c r="G5" s="47" t="s">
        <v>8</v>
      </c>
      <c r="H5" s="47" t="s">
        <v>9</v>
      </c>
      <c r="I5" s="47" t="s">
        <v>10</v>
      </c>
      <c r="J5" s="49" t="s">
        <v>40</v>
      </c>
      <c r="K5" s="50"/>
      <c r="L5" s="50"/>
      <c r="M5" s="51"/>
      <c r="N5" s="47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46"/>
      <c r="B6" s="46"/>
      <c r="C6" s="48"/>
      <c r="D6" s="48"/>
      <c r="E6" s="48"/>
      <c r="F6" s="48"/>
      <c r="G6" s="48"/>
      <c r="H6" s="48"/>
      <c r="I6" s="48"/>
      <c r="J6" s="4" t="s">
        <v>75</v>
      </c>
      <c r="K6" s="4" t="s">
        <v>76</v>
      </c>
      <c r="L6" s="4" t="s">
        <v>77</v>
      </c>
      <c r="M6" s="4" t="s">
        <v>78</v>
      </c>
      <c r="N6" s="4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0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0</v>
      </c>
      <c r="D10" s="16"/>
      <c r="E10" s="16"/>
      <c r="F10" s="16"/>
      <c r="G10" s="16"/>
      <c r="H10" s="16">
        <f>H8-E10</f>
        <v>2000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1000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0</v>
      </c>
      <c r="D12" s="16"/>
      <c r="E12" s="16"/>
      <c r="F12" s="16"/>
      <c r="G12" s="16"/>
      <c r="H12" s="16">
        <f>H8-D12</f>
        <v>2000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1000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G5:G6"/>
    <mergeCell ref="H5:H6"/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</mergeCells>
  <conditionalFormatting sqref="D8">
    <cfRule type="expression" priority="1" dxfId="1" stopIfTrue="1">
      <formula>'май 17'!#REF!&gt;0</formula>
    </cfRule>
    <cfRule type="expression" priority="2" dxfId="24" stopIfTrue="1">
      <formula>'май 17'!#REF!=0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H9:H14 E8:E9 E11:E14 F14:G14 D13 C8:C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2015-07-31T00:09:19Z</cp:lastPrinted>
  <dcterms:created xsi:type="dcterms:W3CDTF">2015-02-19T02:43:07Z</dcterms:created>
  <dcterms:modified xsi:type="dcterms:W3CDTF">2018-02-01T06:34:36Z</dcterms:modified>
  <cp:category/>
  <cp:version/>
  <cp:contentType/>
  <cp:contentStatus/>
</cp:coreProperties>
</file>